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cads3\Fayette\Users\kkleiber\Desktop Files\Transparency Postings\Utility Consumption\2020\"/>
    </mc:Choice>
  </mc:AlternateContent>
  <bookViews>
    <workbookView xWindow="120" yWindow="90" windowWidth="15210" windowHeight="8130" firstSheet="7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sept" sheetId="22" r:id="rId8"/>
  </sheets>
  <definedNames>
    <definedName name="_xlnm.Print_Titles" localSheetId="0">PdFeb!$1:$4</definedName>
    <definedName name="_xlnm.Print_Titles" localSheetId="1">PdMar!$1:$4</definedName>
    <definedName name="_xlnm.Print_Titles" localSheetId="7">sept!$1:$4</definedName>
  </definedNames>
  <calcPr calcId="162913"/>
</workbook>
</file>

<file path=xl/calcChain.xml><?xml version="1.0" encoding="utf-8"?>
<calcChain xmlns="http://schemas.openxmlformats.org/spreadsheetml/2006/main">
  <c r="D15" i="22" l="1"/>
  <c r="H98" i="22" l="1"/>
  <c r="D45" i="22" l="1"/>
  <c r="D47" i="22" l="1"/>
  <c r="E98" i="22" l="1"/>
  <c r="D19" i="22" l="1"/>
  <c r="D7" i="22" l="1"/>
  <c r="E85" i="22" l="1"/>
  <c r="D79" i="22" l="1"/>
  <c r="D21" i="22" l="1"/>
  <c r="D89" i="22" l="1"/>
  <c r="D29" i="22" l="1"/>
  <c r="D33" i="22" l="1"/>
  <c r="D93" i="22" l="1"/>
  <c r="F110" i="22" l="1"/>
  <c r="D56" i="22"/>
  <c r="D54" i="22"/>
  <c r="D52" i="22"/>
  <c r="D57" i="22" l="1"/>
  <c r="D43" i="22"/>
  <c r="D41" i="22"/>
  <c r="D39" i="22"/>
  <c r="D37" i="22"/>
  <c r="D35" i="22"/>
  <c r="D31" i="22"/>
  <c r="D27" i="22"/>
  <c r="D25" i="22"/>
  <c r="D23" i="22"/>
  <c r="D17" i="22"/>
  <c r="D13" i="22"/>
  <c r="D11" i="22"/>
  <c r="D9" i="22"/>
  <c r="D48" i="22" l="1"/>
  <c r="D91" i="22"/>
  <c r="E94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<sst xmlns="http://schemas.openxmlformats.org/spreadsheetml/2006/main" count="1630" uniqueCount="145">
  <si>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</si>
  <si>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</si>
  <si>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</si>
  <si>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</si>
  <si>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</si>
  <si>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</si>
  <si>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</si>
  <si>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</si>
  <si>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</si>
  <si>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</si>
  <si>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</si>
  <si>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</si>
  <si>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</si>
  <si>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</si>
  <si>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</si>
  <si>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</si>
  <si>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</si>
  <si>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</si>
  <si>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</si>
  <si>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</si>
  <si>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</si>
  <si>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</si>
  <si>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</si>
  <si>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</si>
  <si>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</si>
  <si>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</si>
  <si>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</si>
  <si>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</si>
  <si>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</si>
  <si>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</si>
  <si>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</si>
  <si>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</si>
  <si>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</si>
  <si>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</si>
  <si>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</si>
  <si>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</si>
  <si>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</si>
  <si>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</si>
  <si>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</si>
  <si>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</si>
  <si>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</si>
  <si>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</si>
  <si>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</si>
  <si>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</si>
  <si>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</si>
  <si>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</si>
  <si>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</si>
  <si>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</si>
  <si>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</si>
  <si>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</si>
  <si>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</si>
  <si>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</si>
  <si>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</si>
  <si>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</si>
  <si>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</si>
  <si>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</si>
  <si>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</si>
  <si>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</si>
  <si>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</si>
  <si>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</si>
  <si>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</si>
  <si>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</si>
  <si>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</si>
  <si>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</si>
  <si>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</si>
  <si>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</si>
  <si>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</si>
  <si>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</si>
  <si>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</si>
  <si>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</si>
  <si>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</si>
  <si>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</si>
  <si>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</si>
  <si>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</si>
  <si>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</si>
  <si>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</si>
  <si>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</si>
  <si>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</si>
  <si>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</si>
  <si>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</si>
  <si>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</si>
  <si>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</si>
  <si>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</si>
  <si>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</si>
  <si>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</si>
  <si>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</si>
  <si>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</si>
  <si>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</si>
  <si>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</si>
  <si>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</si>
  <si>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</si>
  <si>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</si>
  <si>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</si>
  <si>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</si>
  <si>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</si>
  <si>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</si>
  <si>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</si>
  <si>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</si>
  <si>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</si>
  <si>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</si>
  <si>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</si>
  <si>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</si>
  <si>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</si>
  <si>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</si>
  <si>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</si>
  <si>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</si>
  <si>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</si>
  <si>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</si>
  <si>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</si>
  <si>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</si>
  <si>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</si>
  <si>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</si>
  <si>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</si>
  <si>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</si>
  <si>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</si>
  <si>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</si>
  <si>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</si>
  <si>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</si>
  <si>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</si>
  <si>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</si>
  <si>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</si>
  <si>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</si>
  <si>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</si>
  <si>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</si>
  <si>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</si>
  <si>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</si>
  <si>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</si>
  <si>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EMS-LG</t>
  </si>
  <si>
    <t>FAY. CO. EMS-MOBILE</t>
  </si>
  <si>
    <t>FAY. CO. OLD JAIL</t>
  </si>
  <si>
    <t>.</t>
  </si>
  <si>
    <t>`</t>
  </si>
  <si>
    <t>NEW EMS BUILDING</t>
  </si>
  <si>
    <t>FAY. CO. NEW EMS BLDG.</t>
  </si>
  <si>
    <t xml:space="preserve"> x</t>
  </si>
  <si>
    <t>FAYETTE COUNTY, TEXAS UTILITIES -  PAID SEPTEMBER, 2020</t>
  </si>
  <si>
    <t>7/20/20-8/17/20</t>
  </si>
  <si>
    <t>7/15/20-8/14/20</t>
  </si>
  <si>
    <t>7/20/20-8/19/20</t>
  </si>
  <si>
    <t>7/23/20-8/23/20</t>
  </si>
  <si>
    <t>7/14/20-8/14/20</t>
  </si>
  <si>
    <t>8/3/20-8/31/20</t>
  </si>
  <si>
    <t>8/5/20-9/3/20</t>
  </si>
  <si>
    <t>7/30/20-8/28/20</t>
  </si>
  <si>
    <t>8/17/20-8/21/20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</si>
</sst>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14" fontId="10" fillId="0" borderId="0" xfId="0" applyNumberFormat="1" applyFont="1" applyFill="1"/>
    <xf numFmtId="43" fontId="13" fillId="0" borderId="0" xfId="1" applyFont="1" applyFill="1" applyAlignment="1"/>
    <xf numFmtId="2" fontId="10" fillId="0" borderId="0" xfId="0" applyNumberFormat="1" applyFont="1" applyFill="1" applyBorder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2" fontId="11" fillId="0" borderId="0" xfId="0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73"/>
  <sheetViews>
    <sheetView tabSelected="1" zoomScaleNormal="100" workbookViewId="0">
      <pane ySplit="4" topLeftCell="A86" activePane="bottomLeft" state="frozen"/>
      <selection pane="bottomLeft" activeCell="R29" sqref="R29"/>
    </sheetView>
  </sheetViews>
  <sheetFormatPr defaultColWidth="9.28515625" defaultRowHeight="12" x14ac:dyDescent="0.2"/>
  <cols>
    <col min="1" max="1" width="7" style="67" customWidth="1"/>
    <col min="2" max="2" width="11.42578125" style="67" customWidth="1"/>
    <col min="3" max="3" width="14.5703125" style="67" customWidth="1"/>
    <col min="4" max="4" width="19.42578125" style="67" customWidth="1"/>
    <col min="5" max="5" width="11.5703125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7.28515625" style="67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16384" width="9.28515625" style="67"/>
  </cols>
  <sheetData>
    <row r="1" spans="1:15" x14ac:dyDescent="0.2">
      <c r="A1" s="65" t="s">
        <v>135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3" t="s">
        <v>140</v>
      </c>
      <c r="D6" s="67" t="s">
        <v>6</v>
      </c>
      <c r="E6" s="79">
        <v>1</v>
      </c>
      <c r="F6" s="79">
        <v>128.19</v>
      </c>
      <c r="G6" s="79">
        <v>5578</v>
      </c>
      <c r="H6" s="80">
        <v>550.91</v>
      </c>
      <c r="I6" s="81">
        <v>0</v>
      </c>
      <c r="J6" s="79">
        <v>13.03</v>
      </c>
      <c r="K6" s="82">
        <v>173.65</v>
      </c>
      <c r="L6" s="81" t="s">
        <v>8</v>
      </c>
      <c r="M6" s="81">
        <v>0</v>
      </c>
      <c r="N6" s="79">
        <v>6.76</v>
      </c>
    </row>
    <row r="7" spans="1:15" x14ac:dyDescent="0.2">
      <c r="C7" s="83"/>
      <c r="D7" s="114">
        <f>SUM(F6,H6,J6,K6,N6)</f>
        <v>872.53999999999985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3" t="s">
        <v>140</v>
      </c>
      <c r="D8" s="67" t="s">
        <v>6</v>
      </c>
      <c r="E8" s="79">
        <v>0</v>
      </c>
      <c r="F8" s="80">
        <v>27.45</v>
      </c>
      <c r="G8" s="79">
        <v>545</v>
      </c>
      <c r="H8" s="79">
        <v>74.36</v>
      </c>
      <c r="I8" s="81">
        <v>0</v>
      </c>
      <c r="J8" s="79">
        <v>13.03</v>
      </c>
      <c r="K8" s="79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8">
        <f>SUM(F8,H8,J8,K8,M8,N8)</f>
        <v>114.84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3" t="s">
        <v>140</v>
      </c>
      <c r="D10" s="67" t="s">
        <v>6</v>
      </c>
      <c r="E10" s="81">
        <v>0</v>
      </c>
      <c r="F10" s="81">
        <v>0</v>
      </c>
      <c r="G10" s="79">
        <v>703</v>
      </c>
      <c r="H10" s="82">
        <v>88.24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8">
        <f>SUM(F10,H10,J10,K10,M10,N10)</f>
        <v>88.24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3" t="s">
        <v>140</v>
      </c>
      <c r="D12" s="67" t="s">
        <v>6</v>
      </c>
      <c r="E12" s="81">
        <v>0</v>
      </c>
      <c r="F12" s="81">
        <v>0</v>
      </c>
      <c r="G12" s="79">
        <v>1690</v>
      </c>
      <c r="H12" s="82">
        <v>165.52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8">
        <f>SUM(F12,H12,J12,K12,M12,N12)</f>
        <v>165.52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132</v>
      </c>
      <c r="C14" s="113" t="s">
        <v>140</v>
      </c>
      <c r="D14" s="67" t="s">
        <v>6</v>
      </c>
      <c r="E14" s="79">
        <v>4</v>
      </c>
      <c r="F14" s="80">
        <v>54.97</v>
      </c>
      <c r="G14" s="79">
        <v>12187</v>
      </c>
      <c r="H14" s="80">
        <v>996.46</v>
      </c>
      <c r="I14" s="79"/>
      <c r="J14" s="80">
        <v>0</v>
      </c>
      <c r="K14" s="80">
        <v>151.71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8">
        <f>SUM(F14,H14,I14,J14,K14,L14,M14,N14,)</f>
        <v>1203.1400000000001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3" t="s">
        <v>140</v>
      </c>
      <c r="D16" s="67" t="s">
        <v>6</v>
      </c>
      <c r="E16" s="79">
        <v>9</v>
      </c>
      <c r="F16" s="82">
        <v>43.76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8">
        <f>SUM(F16,H16,J16,K16,M16,N16)</f>
        <v>43.76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ht="15" x14ac:dyDescent="0.25">
      <c r="A18" s="67" t="s">
        <v>132</v>
      </c>
      <c r="C18" s="113" t="s">
        <v>140</v>
      </c>
      <c r="D18" s="67" t="s">
        <v>6</v>
      </c>
      <c r="E18" s="79">
        <v>4</v>
      </c>
      <c r="F18" s="80">
        <v>54.97</v>
      </c>
      <c r="G18" s="79">
        <v>12187</v>
      </c>
      <c r="H18" s="80">
        <v>996.46</v>
      </c>
      <c r="I18" s="79"/>
      <c r="J18" s="80">
        <v>0</v>
      </c>
      <c r="K18" s="80">
        <v>151.71</v>
      </c>
      <c r="L18" s="81">
        <v>0</v>
      </c>
      <c r="M18" s="81">
        <v>0</v>
      </c>
      <c r="N18" s="81">
        <v>0</v>
      </c>
      <c r="S18" s="85"/>
    </row>
    <row r="19" spans="1:19" ht="15" x14ac:dyDescent="0.25">
      <c r="C19" s="83" t="s">
        <v>20</v>
      </c>
      <c r="D19" s="119">
        <f>SUM(F18,H18,I18,J18,K18,L18,M18,N18,)</f>
        <v>1203.1400000000001</v>
      </c>
      <c r="F19" s="79"/>
      <c r="G19" s="79"/>
      <c r="H19" s="79"/>
      <c r="I19" s="79"/>
      <c r="J19" s="79"/>
      <c r="K19" s="79"/>
      <c r="L19" s="79"/>
      <c r="M19" s="79"/>
      <c r="N19" s="79"/>
      <c r="S19" s="85"/>
    </row>
    <row r="20" spans="1:19" x14ac:dyDescent="0.2">
      <c r="A20" s="67" t="s">
        <v>29</v>
      </c>
      <c r="C20" s="113" t="s">
        <v>140</v>
      </c>
      <c r="D20" s="67" t="s">
        <v>6</v>
      </c>
      <c r="E20" s="79">
        <v>36</v>
      </c>
      <c r="F20" s="79">
        <v>347.99</v>
      </c>
      <c r="G20" s="79">
        <v>34401</v>
      </c>
      <c r="H20" s="79">
        <v>2546.9699999999998</v>
      </c>
      <c r="I20" s="81" t="s">
        <v>131</v>
      </c>
      <c r="J20" s="79">
        <v>83.65</v>
      </c>
      <c r="K20" s="79">
        <v>292.70999999999998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3271.32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28</v>
      </c>
      <c r="C22" s="113" t="s">
        <v>140</v>
      </c>
      <c r="D22" s="67" t="s">
        <v>6</v>
      </c>
      <c r="E22" s="79">
        <v>0</v>
      </c>
      <c r="F22" s="82">
        <v>75</v>
      </c>
      <c r="G22" s="81">
        <v>0</v>
      </c>
      <c r="H22" s="81">
        <v>0</v>
      </c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8">
        <f>SUM(F22,H22,J22,K22,M22,N22)</f>
        <v>75</v>
      </c>
      <c r="F23" s="79"/>
      <c r="G23" s="79"/>
      <c r="H23" s="79"/>
      <c r="I23" s="79"/>
      <c r="J23" s="79"/>
      <c r="K23" s="79"/>
      <c r="L23" s="79"/>
      <c r="M23" s="79"/>
      <c r="N23" s="79"/>
    </row>
    <row r="24" spans="1:19" x14ac:dyDescent="0.2">
      <c r="A24" s="67" t="s">
        <v>72</v>
      </c>
      <c r="C24" s="113" t="s">
        <v>140</v>
      </c>
      <c r="D24" s="67" t="s">
        <v>6</v>
      </c>
      <c r="E24" s="79">
        <v>1</v>
      </c>
      <c r="F24" s="79">
        <v>27.45</v>
      </c>
      <c r="G24" s="79">
        <v>818</v>
      </c>
      <c r="H24" s="80">
        <v>97.66</v>
      </c>
      <c r="I24" s="81">
        <v>0</v>
      </c>
      <c r="J24" s="82">
        <v>13.03</v>
      </c>
      <c r="K24" s="80">
        <v>54.43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18">
        <f>SUM(F24,H24,J24,K24,M24,N24)</f>
        <v>192.57</v>
      </c>
      <c r="F25" s="79"/>
      <c r="G25" s="79"/>
      <c r="H25" s="79"/>
      <c r="I25" s="79"/>
      <c r="J25" s="79"/>
      <c r="K25" s="80"/>
      <c r="L25" s="79"/>
      <c r="M25" s="79"/>
      <c r="N25" s="79"/>
    </row>
    <row r="26" spans="1:19" x14ac:dyDescent="0.2">
      <c r="A26" s="67" t="s">
        <v>31</v>
      </c>
      <c r="C26" s="113" t="s">
        <v>140</v>
      </c>
      <c r="D26" s="67" t="s">
        <v>6</v>
      </c>
      <c r="E26" s="79">
        <v>0</v>
      </c>
      <c r="F26" s="80">
        <v>27.45</v>
      </c>
      <c r="G26" s="79">
        <v>1259</v>
      </c>
      <c r="H26" s="80">
        <v>131.97999999999999</v>
      </c>
      <c r="I26" s="81">
        <v>0</v>
      </c>
      <c r="J26" s="79">
        <v>13.03</v>
      </c>
      <c r="K26" s="80">
        <v>54.43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18">
        <f>SUM(F26,H26,J26,K26,M26,N26)</f>
        <v>226.89</v>
      </c>
      <c r="F27" s="79"/>
      <c r="G27" s="79"/>
      <c r="H27" s="79"/>
      <c r="I27" s="79"/>
      <c r="J27" s="79"/>
      <c r="K27" s="80"/>
      <c r="L27" s="79"/>
      <c r="M27" s="79"/>
      <c r="N27" s="79"/>
    </row>
    <row r="28" spans="1:19" x14ac:dyDescent="0.2">
      <c r="A28" s="67" t="s">
        <v>32</v>
      </c>
      <c r="C28" s="113" t="s">
        <v>140</v>
      </c>
      <c r="D28" s="67" t="s">
        <v>6</v>
      </c>
      <c r="E28" s="79">
        <v>0</v>
      </c>
      <c r="F28" s="80">
        <v>0</v>
      </c>
      <c r="G28" s="79">
        <v>2415</v>
      </c>
      <c r="H28" s="82">
        <v>221.94</v>
      </c>
      <c r="I28" s="81">
        <v>0</v>
      </c>
      <c r="J28" s="79">
        <v>13.03</v>
      </c>
      <c r="K28" s="79">
        <v>24.47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8">
        <f>SUM(F28,H28,J28,K28)</f>
        <v>259.44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36</v>
      </c>
      <c r="C30" s="113" t="s">
        <v>140</v>
      </c>
      <c r="D30" s="67" t="s">
        <v>6</v>
      </c>
      <c r="E30" s="79">
        <v>87</v>
      </c>
      <c r="F30" s="80">
        <v>308.88</v>
      </c>
      <c r="G30" s="79">
        <v>29379</v>
      </c>
      <c r="H30" s="80">
        <v>2411.96</v>
      </c>
      <c r="I30" s="81" t="s">
        <v>8</v>
      </c>
      <c r="J30" s="79">
        <v>192.79</v>
      </c>
      <c r="K30" s="79">
        <v>73.17</v>
      </c>
      <c r="L30" s="81">
        <v>0</v>
      </c>
      <c r="M30" s="81">
        <v>0</v>
      </c>
      <c r="N30" s="81">
        <v>0</v>
      </c>
    </row>
    <row r="31" spans="1:19" x14ac:dyDescent="0.2">
      <c r="C31" s="83" t="s">
        <v>20</v>
      </c>
      <c r="D31" s="119">
        <f>SUM(F30,H30,J30,K30,M30,N30)</f>
        <v>2986.8</v>
      </c>
      <c r="F31" s="79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129</v>
      </c>
      <c r="C32" s="113" t="s">
        <v>140</v>
      </c>
      <c r="D32" s="67" t="s">
        <v>6</v>
      </c>
      <c r="E32" s="79">
        <v>1</v>
      </c>
      <c r="F32" s="80">
        <v>27.45</v>
      </c>
      <c r="G32" s="79">
        <v>3522</v>
      </c>
      <c r="H32" s="80">
        <v>324.19</v>
      </c>
      <c r="I32" s="81">
        <v>0</v>
      </c>
      <c r="J32" s="79">
        <v>13.03</v>
      </c>
      <c r="K32" s="79">
        <v>35.69</v>
      </c>
      <c r="L32" s="81">
        <v>0</v>
      </c>
      <c r="M32" s="81">
        <v>0</v>
      </c>
      <c r="N32" s="81">
        <v>0</v>
      </c>
    </row>
    <row r="33" spans="1:14" x14ac:dyDescent="0.2">
      <c r="C33" s="83" t="s">
        <v>20</v>
      </c>
      <c r="D33" s="119">
        <f>SUM(F32,H32,J32,K32)</f>
        <v>400.35999999999996</v>
      </c>
      <c r="F33" s="79"/>
      <c r="G33" s="79"/>
      <c r="H33" s="79"/>
      <c r="I33" s="79"/>
      <c r="J33" s="79"/>
      <c r="K33" s="79"/>
      <c r="L33" s="79"/>
      <c r="M33" s="79"/>
      <c r="N33" s="79"/>
    </row>
    <row r="34" spans="1:14" x14ac:dyDescent="0.2">
      <c r="A34" s="67" t="s">
        <v>33</v>
      </c>
      <c r="C34" s="113" t="s">
        <v>140</v>
      </c>
      <c r="D34" s="67" t="s">
        <v>6</v>
      </c>
      <c r="E34" s="79">
        <v>1</v>
      </c>
      <c r="F34" s="80">
        <v>27.45</v>
      </c>
      <c r="G34" s="79">
        <v>5000</v>
      </c>
      <c r="H34" s="79">
        <v>423.13</v>
      </c>
      <c r="I34" s="81">
        <v>0</v>
      </c>
      <c r="J34" s="79">
        <v>13.03</v>
      </c>
      <c r="K34" s="82">
        <v>111.04</v>
      </c>
      <c r="L34" s="81">
        <v>0</v>
      </c>
      <c r="M34" s="81">
        <v>0</v>
      </c>
      <c r="N34" s="79">
        <v>6.76</v>
      </c>
    </row>
    <row r="35" spans="1:14" x14ac:dyDescent="0.2">
      <c r="C35" s="83" t="s">
        <v>20</v>
      </c>
      <c r="D35" s="118">
        <f>SUM(F34,H34,J34,K34,M34,N34)</f>
        <v>581.41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14" x14ac:dyDescent="0.2">
      <c r="A36" s="67" t="s">
        <v>34</v>
      </c>
      <c r="C36" s="113" t="s">
        <v>140</v>
      </c>
      <c r="D36" s="67" t="s">
        <v>6</v>
      </c>
      <c r="E36" s="79">
        <v>1</v>
      </c>
      <c r="F36" s="80">
        <v>27.45</v>
      </c>
      <c r="G36" s="79">
        <v>1075</v>
      </c>
      <c r="H36" s="79">
        <v>117.66</v>
      </c>
      <c r="I36" s="81">
        <v>0</v>
      </c>
      <c r="J36" s="79">
        <v>13.03</v>
      </c>
      <c r="K36" s="79">
        <v>35.69</v>
      </c>
      <c r="L36" s="81">
        <v>0</v>
      </c>
      <c r="M36" s="81">
        <v>0</v>
      </c>
      <c r="N36" s="81">
        <v>0</v>
      </c>
    </row>
    <row r="37" spans="1:14" x14ac:dyDescent="0.2">
      <c r="C37" s="83" t="s">
        <v>20</v>
      </c>
      <c r="D37" s="118">
        <f>SUM(F36,H36,J36,K36,M36,N36)</f>
        <v>193.82999999999998</v>
      </c>
      <c r="F37" s="80"/>
      <c r="G37" s="79"/>
      <c r="H37" s="79"/>
      <c r="I37" s="79"/>
      <c r="J37" s="79"/>
      <c r="K37" s="79"/>
      <c r="L37" s="79"/>
      <c r="M37" s="79"/>
      <c r="N37" s="79"/>
    </row>
    <row r="38" spans="1:14" x14ac:dyDescent="0.2">
      <c r="A38" s="67" t="s">
        <v>35</v>
      </c>
      <c r="C38" s="113" t="s">
        <v>140</v>
      </c>
      <c r="D38" s="67" t="s">
        <v>6</v>
      </c>
      <c r="E38" s="86">
        <v>0</v>
      </c>
      <c r="F38" s="80">
        <v>27.45</v>
      </c>
      <c r="G38" s="79">
        <v>26</v>
      </c>
      <c r="H38" s="79">
        <v>19.2</v>
      </c>
      <c r="I38" s="81">
        <v>0</v>
      </c>
      <c r="J38" s="81">
        <v>0</v>
      </c>
      <c r="K38" s="81">
        <v>0</v>
      </c>
      <c r="L38" s="81">
        <v>0</v>
      </c>
      <c r="M38" s="81">
        <v>0</v>
      </c>
      <c r="N38" s="81">
        <v>0</v>
      </c>
    </row>
    <row r="39" spans="1:14" x14ac:dyDescent="0.2">
      <c r="C39" s="83" t="s">
        <v>20</v>
      </c>
      <c r="D39" s="118">
        <f>SUM(F38,H38,J38,K38,M38,N38)</f>
        <v>46.65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14" x14ac:dyDescent="0.2">
      <c r="A40" s="67" t="s">
        <v>37</v>
      </c>
      <c r="C40" s="113" t="s">
        <v>140</v>
      </c>
      <c r="D40" s="67" t="s">
        <v>6</v>
      </c>
      <c r="E40" s="79">
        <v>2</v>
      </c>
      <c r="F40" s="80">
        <v>27.45</v>
      </c>
      <c r="G40" s="79">
        <v>4080</v>
      </c>
      <c r="H40" s="80">
        <v>351.53</v>
      </c>
      <c r="I40" s="81">
        <v>0</v>
      </c>
      <c r="J40" s="82">
        <v>13.03</v>
      </c>
      <c r="K40" s="81">
        <v>0</v>
      </c>
      <c r="L40" s="81">
        <v>0</v>
      </c>
      <c r="M40" s="81">
        <v>0</v>
      </c>
      <c r="N40" s="81">
        <v>0</v>
      </c>
    </row>
    <row r="41" spans="1:14" x14ac:dyDescent="0.2">
      <c r="C41" s="83" t="s">
        <v>20</v>
      </c>
      <c r="D41" s="118">
        <f>SUM(F40,H40,J40)</f>
        <v>392.00999999999993</v>
      </c>
      <c r="E41" s="67" t="s">
        <v>130</v>
      </c>
      <c r="F41" s="80"/>
      <c r="G41" s="79"/>
      <c r="H41" s="79"/>
      <c r="I41" s="79"/>
      <c r="J41" s="79" t="s">
        <v>130</v>
      </c>
      <c r="K41" s="79"/>
      <c r="L41" s="79"/>
      <c r="M41" s="79"/>
      <c r="N41" s="79"/>
    </row>
    <row r="42" spans="1:14" x14ac:dyDescent="0.2">
      <c r="A42" s="67" t="s">
        <v>38</v>
      </c>
      <c r="C42" s="113" t="s">
        <v>140</v>
      </c>
      <c r="D42" s="67" t="s">
        <v>6</v>
      </c>
      <c r="E42" s="81">
        <v>0</v>
      </c>
      <c r="F42" s="80">
        <v>0</v>
      </c>
      <c r="G42" s="81">
        <v>0</v>
      </c>
      <c r="H42" s="81">
        <v>0</v>
      </c>
      <c r="I42" s="81">
        <v>0</v>
      </c>
      <c r="J42" s="81">
        <v>0</v>
      </c>
      <c r="K42" s="79">
        <v>144.97999999999999</v>
      </c>
      <c r="L42" s="81">
        <v>0</v>
      </c>
      <c r="M42" s="81">
        <v>0</v>
      </c>
      <c r="N42" s="81">
        <v>0</v>
      </c>
    </row>
    <row r="43" spans="1:14" x14ac:dyDescent="0.2">
      <c r="C43" s="83" t="s">
        <v>20</v>
      </c>
      <c r="D43" s="118">
        <f>SUM(F42,H42,J42,K42,M42,N42)</f>
        <v>144.97999999999999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14" x14ac:dyDescent="0.2">
      <c r="A44" s="67" t="s">
        <v>39</v>
      </c>
      <c r="C44" s="113" t="s">
        <v>140</v>
      </c>
      <c r="D44" s="67" t="s">
        <v>6</v>
      </c>
      <c r="E44" s="81">
        <v>0</v>
      </c>
      <c r="F44" s="80">
        <v>0</v>
      </c>
      <c r="G44" s="81">
        <v>0</v>
      </c>
      <c r="H44" s="81">
        <v>0</v>
      </c>
      <c r="I44" s="81">
        <v>0</v>
      </c>
      <c r="J44" s="79">
        <v>13.03</v>
      </c>
      <c r="K44" s="81">
        <v>0</v>
      </c>
      <c r="L44" s="81">
        <v>0</v>
      </c>
      <c r="M44" s="81">
        <v>0</v>
      </c>
      <c r="N44" s="81">
        <v>0</v>
      </c>
    </row>
    <row r="45" spans="1:14" x14ac:dyDescent="0.2">
      <c r="C45" s="83" t="s">
        <v>20</v>
      </c>
      <c r="D45" s="118">
        <f>J44</f>
        <v>13.03</v>
      </c>
      <c r="F45" s="80"/>
      <c r="G45" s="79"/>
      <c r="H45" s="79"/>
      <c r="I45" s="79"/>
      <c r="J45" s="79"/>
      <c r="K45" s="79"/>
      <c r="L45" s="79"/>
      <c r="M45" s="79"/>
      <c r="N45" s="79"/>
    </row>
    <row r="46" spans="1:14" x14ac:dyDescent="0.2">
      <c r="A46" s="67" t="s">
        <v>40</v>
      </c>
      <c r="C46" s="113" t="s">
        <v>140</v>
      </c>
      <c r="D46" s="67" t="s">
        <v>6</v>
      </c>
      <c r="E46" s="81">
        <v>0</v>
      </c>
      <c r="F46" s="80">
        <v>0</v>
      </c>
      <c r="G46" s="81">
        <v>0</v>
      </c>
      <c r="H46" s="81">
        <v>0</v>
      </c>
      <c r="I46" s="81">
        <v>0</v>
      </c>
      <c r="J46" s="79">
        <v>13.03</v>
      </c>
      <c r="K46" s="81">
        <v>0</v>
      </c>
      <c r="L46" s="81">
        <v>0</v>
      </c>
      <c r="M46" s="81">
        <v>0</v>
      </c>
      <c r="N46" s="81">
        <v>0</v>
      </c>
    </row>
    <row r="47" spans="1:14" x14ac:dyDescent="0.2">
      <c r="C47" s="83" t="s">
        <v>20</v>
      </c>
      <c r="D47" s="118">
        <f>J46</f>
        <v>13.03</v>
      </c>
      <c r="F47" s="80"/>
      <c r="G47" s="79"/>
      <c r="H47" s="79"/>
      <c r="I47" s="79"/>
      <c r="J47" s="79"/>
      <c r="K47" s="79"/>
      <c r="L47" s="79"/>
      <c r="M47" s="79"/>
      <c r="N47" s="79"/>
    </row>
    <row r="48" spans="1:14" x14ac:dyDescent="0.2">
      <c r="C48" s="87" t="s">
        <v>41</v>
      </c>
      <c r="D48" s="88">
        <f>SUM(D7,D9,D11,D13,D17,D19,D21,D23,D25,D27,D31,D29,D33,D35,D37,D39,D41,D43,D45,D47)</f>
        <v>11285.360000000002</v>
      </c>
      <c r="F48" s="80"/>
      <c r="G48" s="79"/>
      <c r="H48" s="79"/>
      <c r="I48" s="79"/>
      <c r="J48" s="79"/>
      <c r="K48" s="79"/>
      <c r="L48" s="79"/>
      <c r="M48" s="79"/>
      <c r="N48" s="79"/>
    </row>
    <row r="49" spans="1:45" x14ac:dyDescent="0.2">
      <c r="A49" s="89"/>
      <c r="B49" s="89"/>
      <c r="C49" s="89"/>
      <c r="D49" s="90"/>
      <c r="E49" s="91"/>
      <c r="F49" s="92"/>
      <c r="G49" s="93"/>
      <c r="H49" s="93"/>
      <c r="I49" s="93"/>
      <c r="J49" s="93"/>
      <c r="K49" s="93"/>
      <c r="L49" s="93"/>
      <c r="M49" s="93"/>
      <c r="N49" s="93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</row>
    <row r="50" spans="1:45" x14ac:dyDescent="0.2">
      <c r="E50" s="79"/>
      <c r="F50" s="80"/>
      <c r="G50" s="79"/>
      <c r="H50" s="79"/>
      <c r="I50" s="79"/>
      <c r="J50" s="79"/>
      <c r="K50" s="79"/>
      <c r="L50" s="79"/>
      <c r="M50" s="79"/>
      <c r="N50" s="79"/>
    </row>
    <row r="51" spans="1:45" x14ac:dyDescent="0.2">
      <c r="A51" s="67" t="s">
        <v>24</v>
      </c>
      <c r="C51" s="113" t="s">
        <v>137</v>
      </c>
      <c r="D51" s="67" t="s">
        <v>17</v>
      </c>
      <c r="E51" s="79">
        <v>10</v>
      </c>
      <c r="F51" s="80">
        <v>23</v>
      </c>
      <c r="G51" s="79">
        <v>2361</v>
      </c>
      <c r="H51" s="79">
        <v>140.62</v>
      </c>
      <c r="I51" s="112">
        <v>143.31</v>
      </c>
      <c r="J51" s="79">
        <v>25.75</v>
      </c>
      <c r="K51" s="80">
        <v>51.55</v>
      </c>
      <c r="L51" s="81">
        <v>0</v>
      </c>
      <c r="M51" s="80">
        <v>1</v>
      </c>
      <c r="N51" s="81">
        <v>0</v>
      </c>
    </row>
    <row r="52" spans="1:45" x14ac:dyDescent="0.2">
      <c r="C52" s="83" t="s">
        <v>20</v>
      </c>
      <c r="D52" s="118">
        <f>SUM(F51,H51,I51,J51,K51,M51)</f>
        <v>385.23</v>
      </c>
      <c r="F52" s="80" t="s">
        <v>8</v>
      </c>
      <c r="G52" s="79" t="s">
        <v>8</v>
      </c>
      <c r="H52" s="79"/>
      <c r="I52" s="79"/>
      <c r="J52" s="79"/>
      <c r="K52" s="79"/>
      <c r="L52" s="79"/>
      <c r="M52" s="79"/>
      <c r="N52" s="79"/>
    </row>
    <row r="53" spans="1:45" x14ac:dyDescent="0.2">
      <c r="A53" s="67" t="s">
        <v>23</v>
      </c>
      <c r="C53" s="113" t="s">
        <v>137</v>
      </c>
      <c r="D53" s="67" t="s">
        <v>17</v>
      </c>
      <c r="E53" s="79">
        <v>35</v>
      </c>
      <c r="F53" s="80">
        <v>24.65</v>
      </c>
      <c r="G53" s="79">
        <v>3149</v>
      </c>
      <c r="H53" s="79">
        <v>172.53</v>
      </c>
      <c r="I53" s="112">
        <v>191.14</v>
      </c>
      <c r="J53" s="79">
        <v>28.5</v>
      </c>
      <c r="K53" s="80">
        <v>51.55</v>
      </c>
      <c r="L53" s="80">
        <v>1.5</v>
      </c>
      <c r="M53" s="80">
        <v>1</v>
      </c>
      <c r="N53" s="81">
        <v>0</v>
      </c>
    </row>
    <row r="54" spans="1:45" x14ac:dyDescent="0.2">
      <c r="C54" s="83" t="s">
        <v>20</v>
      </c>
      <c r="D54" s="118">
        <f>SUM(F53,H53,I53,J53,K53,L53,M53)</f>
        <v>470.87</v>
      </c>
      <c r="F54" s="80" t="s">
        <v>8</v>
      </c>
      <c r="G54" s="79"/>
      <c r="H54" s="79"/>
      <c r="I54" s="79"/>
      <c r="J54" s="79"/>
      <c r="K54" s="79"/>
      <c r="L54" s="79"/>
      <c r="M54" s="79"/>
      <c r="N54" s="79"/>
    </row>
    <row r="55" spans="1:45" x14ac:dyDescent="0.2">
      <c r="A55" s="67" t="s">
        <v>22</v>
      </c>
      <c r="C55" s="113"/>
      <c r="D55" s="67" t="s">
        <v>17</v>
      </c>
      <c r="E55" s="81">
        <v>0</v>
      </c>
      <c r="F55" s="80">
        <v>0</v>
      </c>
      <c r="G55" s="79">
        <v>83.27</v>
      </c>
      <c r="H55" s="82">
        <v>83.27</v>
      </c>
      <c r="I55" s="82">
        <v>57.36</v>
      </c>
      <c r="J55" s="81"/>
      <c r="K55" s="82">
        <v>2719.8</v>
      </c>
      <c r="L55" s="81">
        <v>0</v>
      </c>
      <c r="M55" s="81">
        <v>0</v>
      </c>
      <c r="N55" s="81">
        <v>0</v>
      </c>
    </row>
    <row r="56" spans="1:45" x14ac:dyDescent="0.2">
      <c r="C56" s="83" t="s">
        <v>20</v>
      </c>
      <c r="D56" s="119">
        <f>SUM(H55,I55,K55,L55,M55)</f>
        <v>2860.4300000000003</v>
      </c>
      <c r="E56" s="67" t="s">
        <v>8</v>
      </c>
      <c r="F56" s="80" t="s">
        <v>8</v>
      </c>
      <c r="G56" s="79"/>
      <c r="H56" s="79"/>
      <c r="I56" s="79"/>
      <c r="J56" s="79"/>
      <c r="K56" s="79"/>
      <c r="L56" s="79"/>
      <c r="M56" s="79"/>
      <c r="N56" s="79"/>
    </row>
    <row r="57" spans="1:45" x14ac:dyDescent="0.2">
      <c r="C57" s="87" t="s">
        <v>41</v>
      </c>
      <c r="D57" s="88">
        <f>SUM(D52,D54,D56)</f>
        <v>3716.53</v>
      </c>
      <c r="F57" s="80"/>
      <c r="G57" s="79"/>
      <c r="H57" s="79"/>
      <c r="I57" s="79"/>
      <c r="J57" s="79"/>
      <c r="K57" s="79"/>
      <c r="L57" s="79"/>
      <c r="M57" s="79"/>
      <c r="N57" s="79"/>
    </row>
    <row r="58" spans="1:45" x14ac:dyDescent="0.2">
      <c r="D58" s="87"/>
      <c r="E58" s="94"/>
      <c r="F58" s="80"/>
      <c r="G58" s="79"/>
      <c r="H58" s="79"/>
      <c r="I58" s="79"/>
      <c r="J58" s="79"/>
      <c r="K58" s="79"/>
      <c r="L58" s="79"/>
      <c r="M58" s="79"/>
      <c r="N58" s="79"/>
    </row>
    <row r="59" spans="1:45" x14ac:dyDescent="0.2">
      <c r="A59" s="120" t="s">
        <v>47</v>
      </c>
      <c r="C59" s="113" t="s">
        <v>139</v>
      </c>
      <c r="D59" s="67" t="s">
        <v>49</v>
      </c>
      <c r="E59" s="81">
        <v>0</v>
      </c>
      <c r="F59" s="81">
        <v>0</v>
      </c>
      <c r="G59" s="86">
        <v>1</v>
      </c>
      <c r="H59" s="80">
        <v>23.12</v>
      </c>
      <c r="I59" s="79"/>
      <c r="J59" s="79"/>
      <c r="K59" s="79"/>
      <c r="L59" s="79"/>
      <c r="M59" s="79"/>
      <c r="N59" s="79"/>
    </row>
    <row r="60" spans="1:45" x14ac:dyDescent="0.2">
      <c r="A60" s="120"/>
      <c r="B60" s="67">
        <v>-2655800</v>
      </c>
      <c r="E60" s="95" t="s">
        <v>8</v>
      </c>
      <c r="F60" s="95" t="s">
        <v>8</v>
      </c>
      <c r="G60" s="86"/>
      <c r="H60" s="80"/>
      <c r="I60" s="79"/>
      <c r="J60" s="79"/>
      <c r="K60" s="79"/>
      <c r="L60" s="79"/>
      <c r="M60" s="79"/>
      <c r="N60" s="79"/>
    </row>
    <row r="61" spans="1:45" x14ac:dyDescent="0.2">
      <c r="A61" s="67" t="s">
        <v>38</v>
      </c>
      <c r="C61" s="113" t="s">
        <v>139</v>
      </c>
      <c r="D61" s="67" t="s">
        <v>49</v>
      </c>
      <c r="E61" s="81">
        <v>0</v>
      </c>
      <c r="F61" s="81">
        <v>0</v>
      </c>
      <c r="G61" s="86">
        <v>3004</v>
      </c>
      <c r="H61" s="80">
        <v>383.86</v>
      </c>
      <c r="I61" s="79"/>
      <c r="J61" s="79"/>
      <c r="K61" s="79"/>
      <c r="L61" s="79"/>
      <c r="M61" s="79"/>
      <c r="N61" s="79"/>
    </row>
    <row r="62" spans="1:45" x14ac:dyDescent="0.2">
      <c r="B62" s="67">
        <v>-11486800</v>
      </c>
      <c r="E62" s="95" t="s">
        <v>8</v>
      </c>
      <c r="F62" s="95" t="s">
        <v>8</v>
      </c>
      <c r="G62" s="86" t="s">
        <v>8</v>
      </c>
      <c r="H62" s="80"/>
      <c r="I62" s="79"/>
      <c r="J62" s="79" t="s">
        <v>8</v>
      </c>
      <c r="K62" s="79"/>
      <c r="L62" s="79"/>
      <c r="M62" s="79"/>
      <c r="N62" s="79"/>
    </row>
    <row r="63" spans="1:45" x14ac:dyDescent="0.2">
      <c r="A63" s="67" t="s">
        <v>42</v>
      </c>
      <c r="C63" s="113" t="s">
        <v>139</v>
      </c>
      <c r="D63" s="67" t="s">
        <v>49</v>
      </c>
      <c r="E63" s="81">
        <v>0</v>
      </c>
      <c r="F63" s="81">
        <v>0</v>
      </c>
      <c r="G63" s="86">
        <v>2360</v>
      </c>
      <c r="H63" s="80">
        <v>344.93</v>
      </c>
      <c r="I63" s="79"/>
      <c r="J63" s="79"/>
      <c r="K63" s="79"/>
      <c r="L63" s="79"/>
      <c r="M63" s="79"/>
      <c r="N63" s="79"/>
    </row>
    <row r="64" spans="1:45" x14ac:dyDescent="0.2">
      <c r="B64" s="67">
        <v>-1181400</v>
      </c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43</v>
      </c>
      <c r="C65" s="113" t="s">
        <v>139</v>
      </c>
      <c r="D65" s="67" t="s">
        <v>49</v>
      </c>
      <c r="E65" s="81">
        <v>0</v>
      </c>
      <c r="F65" s="81">
        <v>0</v>
      </c>
      <c r="G65" s="86">
        <v>2499</v>
      </c>
      <c r="H65" s="80">
        <v>323.19</v>
      </c>
      <c r="I65" s="79"/>
      <c r="J65" s="79"/>
      <c r="K65" s="79"/>
      <c r="L65" s="79"/>
      <c r="M65" s="79"/>
      <c r="N65" s="79"/>
    </row>
    <row r="66" spans="1:14" x14ac:dyDescent="0.2">
      <c r="B66" s="67">
        <v>-13305800</v>
      </c>
      <c r="C66" s="67" t="s">
        <v>8</v>
      </c>
      <c r="E66" s="95" t="s">
        <v>8</v>
      </c>
      <c r="F66" s="95" t="s">
        <v>8</v>
      </c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44</v>
      </c>
      <c r="C67" s="113" t="s">
        <v>139</v>
      </c>
      <c r="D67" s="67" t="s">
        <v>49</v>
      </c>
      <c r="E67" s="81">
        <v>0</v>
      </c>
      <c r="F67" s="81">
        <v>0</v>
      </c>
      <c r="G67" s="86">
        <v>535</v>
      </c>
      <c r="H67" s="80">
        <v>87.27</v>
      </c>
      <c r="I67" s="79"/>
      <c r="J67" s="79"/>
      <c r="K67" s="79"/>
      <c r="L67" s="79"/>
      <c r="M67" s="79"/>
      <c r="N67" s="79"/>
    </row>
    <row r="68" spans="1:14" x14ac:dyDescent="0.2">
      <c r="B68" s="67">
        <v>-136330800</v>
      </c>
      <c r="C68" s="113"/>
      <c r="E68" s="95"/>
      <c r="F68" s="95"/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45</v>
      </c>
      <c r="C69" s="113" t="s">
        <v>139</v>
      </c>
      <c r="D69" s="67" t="s">
        <v>49</v>
      </c>
      <c r="E69" s="81">
        <v>0</v>
      </c>
      <c r="F69" s="81">
        <v>0</v>
      </c>
      <c r="G69" s="86">
        <v>8000</v>
      </c>
      <c r="H69" s="80">
        <v>1480.48</v>
      </c>
      <c r="I69" s="79"/>
      <c r="J69" s="79"/>
      <c r="K69" s="79"/>
      <c r="L69" s="79"/>
      <c r="M69" s="79"/>
      <c r="N69" s="79"/>
    </row>
    <row r="70" spans="1:14" x14ac:dyDescent="0.2">
      <c r="B70" s="67">
        <v>-136363000</v>
      </c>
      <c r="E70" s="95"/>
      <c r="F70" s="95"/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46</v>
      </c>
      <c r="C71" s="113" t="s">
        <v>139</v>
      </c>
      <c r="D71" s="67" t="s">
        <v>49</v>
      </c>
      <c r="E71" s="81">
        <v>0</v>
      </c>
      <c r="F71" s="81">
        <v>0</v>
      </c>
      <c r="G71" s="86">
        <v>1638</v>
      </c>
      <c r="H71" s="80">
        <v>225.09</v>
      </c>
      <c r="I71" s="79"/>
      <c r="J71" s="79"/>
      <c r="K71" s="79"/>
      <c r="L71" s="79"/>
      <c r="M71" s="79"/>
      <c r="N71" s="79"/>
    </row>
    <row r="72" spans="1:14" x14ac:dyDescent="0.2">
      <c r="B72" s="67">
        <v>-136379300</v>
      </c>
      <c r="C72" s="67" t="s">
        <v>8</v>
      </c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3" t="s">
        <v>139</v>
      </c>
      <c r="D73" s="67" t="s">
        <v>49</v>
      </c>
      <c r="E73" s="81">
        <v>0</v>
      </c>
      <c r="F73" s="81">
        <v>0</v>
      </c>
      <c r="G73" s="86">
        <v>4</v>
      </c>
      <c r="H73" s="80">
        <v>23.48</v>
      </c>
      <c r="I73" s="79"/>
      <c r="J73" s="79"/>
      <c r="K73" s="79"/>
      <c r="L73" s="79"/>
      <c r="M73" s="79"/>
      <c r="N73" s="79"/>
    </row>
    <row r="74" spans="1:14" x14ac:dyDescent="0.2">
      <c r="B74" s="67">
        <v>-136931900</v>
      </c>
      <c r="C74" s="113"/>
      <c r="E74" s="95" t="s">
        <v>8</v>
      </c>
      <c r="F74" s="95" t="s">
        <v>8</v>
      </c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44</v>
      </c>
      <c r="C75" s="113" t="s">
        <v>139</v>
      </c>
      <c r="D75" s="67" t="s">
        <v>49</v>
      </c>
      <c r="E75" s="81">
        <v>0</v>
      </c>
      <c r="F75" s="81">
        <v>0</v>
      </c>
      <c r="G75" s="86">
        <v>116</v>
      </c>
      <c r="H75" s="80">
        <v>36.93</v>
      </c>
      <c r="I75" s="79"/>
      <c r="J75" s="79"/>
      <c r="K75" s="79"/>
      <c r="L75" s="79"/>
      <c r="M75" s="79"/>
      <c r="N75" s="79"/>
    </row>
    <row r="76" spans="1:14" x14ac:dyDescent="0.2">
      <c r="B76" s="67">
        <v>-136932000</v>
      </c>
      <c r="C76" s="67" t="s">
        <v>8</v>
      </c>
      <c r="E76" s="95" t="s">
        <v>8</v>
      </c>
      <c r="F76" s="95" t="s">
        <v>8</v>
      </c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A77" s="67" t="s">
        <v>44</v>
      </c>
      <c r="C77" s="113" t="s">
        <v>139</v>
      </c>
      <c r="D77" s="67" t="s">
        <v>49</v>
      </c>
      <c r="E77" s="81"/>
      <c r="F77" s="81"/>
      <c r="G77" s="86">
        <v>570</v>
      </c>
      <c r="H77" s="80">
        <v>91.47</v>
      </c>
      <c r="I77" s="79"/>
      <c r="J77" s="79"/>
      <c r="K77" s="79"/>
      <c r="L77" s="79"/>
      <c r="M77" s="79"/>
      <c r="N77" s="79"/>
    </row>
    <row r="78" spans="1:14" x14ac:dyDescent="0.2">
      <c r="B78" s="67">
        <v>-136932100</v>
      </c>
      <c r="C78" s="113"/>
      <c r="E78" s="81"/>
      <c r="F78" s="80"/>
      <c r="G78" s="86"/>
      <c r="H78" s="80"/>
      <c r="I78" s="79"/>
      <c r="J78" s="79"/>
      <c r="K78" s="79"/>
      <c r="L78" s="79"/>
      <c r="M78" s="79"/>
      <c r="N78" s="79"/>
    </row>
    <row r="79" spans="1:14" x14ac:dyDescent="0.2">
      <c r="C79" s="87" t="s">
        <v>41</v>
      </c>
      <c r="D79" s="88">
        <f>SUM(H59:H77)</f>
        <v>3019.82</v>
      </c>
      <c r="F79" s="80"/>
      <c r="G79" s="79"/>
      <c r="H79" s="79"/>
      <c r="I79" s="79"/>
      <c r="J79" s="79"/>
      <c r="K79" s="79"/>
      <c r="L79" s="79"/>
      <c r="M79" s="79"/>
      <c r="N79" s="79"/>
    </row>
    <row r="80" spans="1:14" x14ac:dyDescent="0.2">
      <c r="E80" s="79"/>
      <c r="F80" s="80"/>
      <c r="G80" s="79"/>
      <c r="H80" s="79"/>
      <c r="I80" s="79"/>
      <c r="J80" s="79"/>
      <c r="K80" s="79"/>
      <c r="L80" s="79"/>
      <c r="M80" s="79"/>
      <c r="N80" s="79"/>
    </row>
    <row r="81" spans="1:20" x14ac:dyDescent="0.2">
      <c r="A81" s="67" t="s">
        <v>42</v>
      </c>
      <c r="C81" s="113" t="s">
        <v>138</v>
      </c>
      <c r="D81" s="67" t="s">
        <v>51</v>
      </c>
      <c r="E81" s="79">
        <v>50</v>
      </c>
      <c r="F81" s="80">
        <v>176.14</v>
      </c>
      <c r="G81" s="79"/>
      <c r="H81" s="79"/>
      <c r="I81" s="79"/>
      <c r="J81" s="79"/>
      <c r="K81" s="79"/>
      <c r="L81" s="79"/>
      <c r="M81" s="79"/>
      <c r="N81" s="79"/>
    </row>
    <row r="82" spans="1:20" x14ac:dyDescent="0.2">
      <c r="A82" s="67" t="s">
        <v>38</v>
      </c>
      <c r="C82" s="113" t="s">
        <v>138</v>
      </c>
      <c r="D82" s="67" t="s">
        <v>51</v>
      </c>
      <c r="E82" s="79">
        <v>4790</v>
      </c>
      <c r="F82" s="80">
        <v>60.65</v>
      </c>
      <c r="G82" s="81">
        <v>0</v>
      </c>
      <c r="H82" s="81">
        <v>0</v>
      </c>
      <c r="I82" s="81">
        <v>0</v>
      </c>
      <c r="J82" s="81">
        <v>0</v>
      </c>
      <c r="K82" s="81">
        <v>0</v>
      </c>
      <c r="L82" s="81">
        <v>0</v>
      </c>
      <c r="M82" s="81">
        <v>0</v>
      </c>
      <c r="N82" s="81">
        <v>0</v>
      </c>
    </row>
    <row r="83" spans="1:20" x14ac:dyDescent="0.2">
      <c r="A83" s="67" t="s">
        <v>45</v>
      </c>
      <c r="C83" s="113" t="s">
        <v>138</v>
      </c>
      <c r="D83" s="67" t="s">
        <v>51</v>
      </c>
      <c r="E83" s="79">
        <v>290</v>
      </c>
      <c r="F83" s="80">
        <v>177.4</v>
      </c>
      <c r="G83" s="81">
        <v>0</v>
      </c>
      <c r="H83" s="81">
        <v>0</v>
      </c>
      <c r="I83" s="81">
        <v>0</v>
      </c>
      <c r="J83" s="81">
        <v>0</v>
      </c>
      <c r="K83" s="81">
        <v>0</v>
      </c>
      <c r="L83" s="81">
        <v>0</v>
      </c>
      <c r="M83" s="81">
        <v>0</v>
      </c>
      <c r="N83" s="81">
        <v>0</v>
      </c>
    </row>
    <row r="84" spans="1:20" x14ac:dyDescent="0.2">
      <c r="C84" s="67" t="s">
        <v>8</v>
      </c>
      <c r="E84" s="79" t="s">
        <v>67</v>
      </c>
      <c r="F84" s="80"/>
      <c r="G84" s="81">
        <v>0</v>
      </c>
      <c r="H84" s="81">
        <v>0</v>
      </c>
      <c r="I84" s="81">
        <v>0</v>
      </c>
      <c r="J84" s="81">
        <v>0</v>
      </c>
      <c r="K84" s="81">
        <v>0</v>
      </c>
      <c r="L84" s="81">
        <v>0</v>
      </c>
      <c r="M84" s="81">
        <v>0</v>
      </c>
      <c r="N84" s="81">
        <v>0</v>
      </c>
    </row>
    <row r="85" spans="1:20" x14ac:dyDescent="0.2">
      <c r="C85" s="87" t="s">
        <v>41</v>
      </c>
      <c r="D85" s="79"/>
      <c r="E85" s="96">
        <f>SUM(F81:F83)</f>
        <v>414.19</v>
      </c>
      <c r="F85" s="97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D86" s="87"/>
      <c r="E86" s="79"/>
      <c r="F86" s="98"/>
      <c r="G86" s="79"/>
      <c r="H86" s="79"/>
      <c r="I86" s="79"/>
      <c r="J86" s="79"/>
      <c r="K86" s="79"/>
      <c r="L86" s="79"/>
      <c r="M86" s="79"/>
      <c r="N86" s="79"/>
    </row>
    <row r="87" spans="1:20" ht="9.6" customHeight="1" x14ac:dyDescent="0.2">
      <c r="E87" s="79"/>
      <c r="F87" s="80"/>
      <c r="G87" s="79"/>
      <c r="H87" s="79"/>
      <c r="I87" s="79"/>
      <c r="J87" s="79"/>
      <c r="K87" s="79"/>
      <c r="L87" s="79"/>
      <c r="M87" s="79"/>
      <c r="N87" s="79"/>
    </row>
    <row r="88" spans="1:20" x14ac:dyDescent="0.2">
      <c r="A88" s="67" t="s">
        <v>54</v>
      </c>
      <c r="C88" s="113" t="s">
        <v>137</v>
      </c>
      <c r="D88" s="67" t="s">
        <v>56</v>
      </c>
      <c r="E88" s="79">
        <v>8</v>
      </c>
      <c r="F88" s="80">
        <v>36.5</v>
      </c>
      <c r="G88" s="79">
        <v>2939</v>
      </c>
      <c r="H88" s="99">
        <v>292.32</v>
      </c>
      <c r="I88" s="100">
        <v>0</v>
      </c>
      <c r="J88" s="80">
        <v>35.5</v>
      </c>
      <c r="K88" s="82">
        <v>45.85</v>
      </c>
      <c r="L88" s="81">
        <v>0</v>
      </c>
      <c r="M88" s="81" t="s">
        <v>125</v>
      </c>
      <c r="N88" s="81" t="s">
        <v>125</v>
      </c>
    </row>
    <row r="89" spans="1:20" x14ac:dyDescent="0.2">
      <c r="C89" s="83" t="s">
        <v>20</v>
      </c>
      <c r="D89" s="121">
        <f>SUM(F88,H88,J88,K88)</f>
        <v>410.17</v>
      </c>
      <c r="F89" s="97"/>
      <c r="G89" s="79"/>
      <c r="H89" s="83"/>
      <c r="I89" s="83"/>
      <c r="J89" s="79"/>
      <c r="K89" s="79"/>
      <c r="L89" s="79"/>
      <c r="M89" s="79"/>
      <c r="N89" s="79"/>
    </row>
    <row r="90" spans="1:20" x14ac:dyDescent="0.2">
      <c r="A90" s="67" t="s">
        <v>22</v>
      </c>
      <c r="C90" s="113" t="s">
        <v>137</v>
      </c>
      <c r="D90" s="67" t="s">
        <v>56</v>
      </c>
      <c r="E90" s="79">
        <v>0</v>
      </c>
      <c r="F90" s="80">
        <v>24</v>
      </c>
      <c r="G90" s="79">
        <v>2562</v>
      </c>
      <c r="H90" s="99">
        <v>255.98</v>
      </c>
      <c r="I90" s="100" t="s">
        <v>131</v>
      </c>
      <c r="J90" s="80">
        <v>25</v>
      </c>
      <c r="K90" s="80">
        <v>183.11</v>
      </c>
      <c r="L90" s="81" t="s">
        <v>125</v>
      </c>
      <c r="M90" s="81" t="s">
        <v>125</v>
      </c>
      <c r="N90" s="81" t="s">
        <v>125</v>
      </c>
    </row>
    <row r="91" spans="1:20" x14ac:dyDescent="0.2">
      <c r="C91" s="113"/>
      <c r="D91" s="121">
        <f>SUM(F90,H90,J90,K90)</f>
        <v>488.09000000000003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x14ac:dyDescent="0.2">
      <c r="A92" s="67" t="s">
        <v>57</v>
      </c>
      <c r="C92" s="113" t="s">
        <v>137</v>
      </c>
      <c r="D92" s="67" t="s">
        <v>56</v>
      </c>
      <c r="E92" s="81" t="s">
        <v>125</v>
      </c>
      <c r="F92" s="80" t="s">
        <v>125</v>
      </c>
      <c r="G92" s="79">
        <v>1</v>
      </c>
      <c r="H92" s="82">
        <v>9.1</v>
      </c>
      <c r="I92" s="81" t="s">
        <v>125</v>
      </c>
      <c r="J92" s="81" t="s">
        <v>125</v>
      </c>
      <c r="K92" s="81" t="s">
        <v>125</v>
      </c>
      <c r="L92" s="81" t="s">
        <v>125</v>
      </c>
      <c r="M92" s="81" t="s">
        <v>125</v>
      </c>
      <c r="N92" s="81" t="s">
        <v>125</v>
      </c>
    </row>
    <row r="93" spans="1:20" x14ac:dyDescent="0.2">
      <c r="C93" s="83" t="s">
        <v>20</v>
      </c>
      <c r="D93" s="121">
        <f>SUM(H92)</f>
        <v>9.1</v>
      </c>
      <c r="F93" s="97"/>
      <c r="G93" s="79"/>
      <c r="H93" s="79"/>
      <c r="I93" s="79"/>
      <c r="J93" s="79"/>
      <c r="K93" s="79"/>
      <c r="L93" s="79"/>
      <c r="M93" s="79"/>
      <c r="N93" s="79"/>
    </row>
    <row r="94" spans="1:20" ht="14.25" x14ac:dyDescent="0.35">
      <c r="C94" s="87" t="s">
        <v>41</v>
      </c>
      <c r="E94" s="101">
        <f>SUM(D89:D93)</f>
        <v>907.36</v>
      </c>
      <c r="F94" s="80"/>
      <c r="G94" s="79"/>
      <c r="H94" s="79"/>
      <c r="I94" s="79"/>
      <c r="J94" s="79"/>
      <c r="K94" s="79"/>
      <c r="L94" s="79"/>
      <c r="M94" s="79"/>
      <c r="N94" s="79"/>
    </row>
    <row r="95" spans="1:20" x14ac:dyDescent="0.2">
      <c r="C95" s="67" t="s">
        <v>8</v>
      </c>
      <c r="E95" s="79"/>
      <c r="F95" s="80"/>
      <c r="G95" s="79"/>
      <c r="H95" s="79"/>
      <c r="I95" s="79"/>
      <c r="J95" s="79"/>
      <c r="K95" s="79"/>
      <c r="L95" s="79"/>
      <c r="M95" s="79"/>
      <c r="N95" s="79" t="s">
        <v>8</v>
      </c>
    </row>
    <row r="96" spans="1:20" x14ac:dyDescent="0.2">
      <c r="A96" s="67" t="s">
        <v>22</v>
      </c>
      <c r="C96" s="113" t="s">
        <v>141</v>
      </c>
      <c r="D96" s="67" t="s">
        <v>58</v>
      </c>
      <c r="E96" s="81">
        <v>0</v>
      </c>
      <c r="F96" s="80" t="s">
        <v>8</v>
      </c>
      <c r="G96" s="79">
        <v>1772</v>
      </c>
      <c r="H96" s="102">
        <v>204.24</v>
      </c>
      <c r="I96" s="81">
        <v>0</v>
      </c>
      <c r="J96" s="81">
        <v>0</v>
      </c>
      <c r="K96" s="81">
        <v>0</v>
      </c>
      <c r="L96" s="81">
        <v>0</v>
      </c>
      <c r="M96" s="81">
        <v>0</v>
      </c>
      <c r="N96" s="81">
        <v>0</v>
      </c>
      <c r="T96" s="67" t="s">
        <v>134</v>
      </c>
    </row>
    <row r="97" spans="1:14" ht="12.6" customHeight="1" x14ac:dyDescent="0.2">
      <c r="A97" s="67" t="s">
        <v>60</v>
      </c>
      <c r="C97" s="113" t="s">
        <v>141</v>
      </c>
      <c r="D97" s="67" t="s">
        <v>58</v>
      </c>
      <c r="E97" s="81">
        <v>0</v>
      </c>
      <c r="F97" s="80"/>
      <c r="G97" s="79">
        <v>2478</v>
      </c>
      <c r="H97" s="103">
        <v>262.17</v>
      </c>
      <c r="I97" s="81">
        <v>0</v>
      </c>
      <c r="J97" s="81">
        <v>0</v>
      </c>
      <c r="K97" s="81">
        <v>0</v>
      </c>
      <c r="L97" s="81">
        <v>0</v>
      </c>
      <c r="M97" s="81">
        <v>0</v>
      </c>
      <c r="N97" s="81">
        <v>0</v>
      </c>
    </row>
    <row r="98" spans="1:14" x14ac:dyDescent="0.2">
      <c r="D98" s="104" t="s">
        <v>20</v>
      </c>
      <c r="E98" s="81">
        <f>SUM(H96:H97)</f>
        <v>466.41</v>
      </c>
      <c r="F98" s="80" t="s">
        <v>8</v>
      </c>
      <c r="G98" s="79"/>
      <c r="H98" s="105">
        <f>SUM(H96:H97)</f>
        <v>466.41</v>
      </c>
      <c r="I98" s="79"/>
      <c r="J98" s="79"/>
      <c r="K98" s="79"/>
      <c r="L98" s="79"/>
      <c r="M98" s="79"/>
      <c r="N98" s="79"/>
    </row>
    <row r="99" spans="1:14" x14ac:dyDescent="0.2">
      <c r="E99" s="79"/>
      <c r="F99" s="80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E100" s="106" t="s">
        <v>65</v>
      </c>
      <c r="F100" s="107" t="s">
        <v>12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E101" s="108" t="s">
        <v>66</v>
      </c>
      <c r="F101" s="109"/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133</v>
      </c>
      <c r="C102" s="67" t="s">
        <v>142</v>
      </c>
      <c r="D102" s="67" t="s">
        <v>61</v>
      </c>
      <c r="E102" s="93">
        <v>24</v>
      </c>
      <c r="F102" s="115">
        <v>57.72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128</v>
      </c>
      <c r="C103" s="67" t="s">
        <v>136</v>
      </c>
      <c r="D103" s="67" t="s">
        <v>61</v>
      </c>
      <c r="E103" s="79">
        <v>1</v>
      </c>
      <c r="F103" s="116">
        <v>33.409999999999997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128</v>
      </c>
      <c r="C104" s="67" t="s">
        <v>144</v>
      </c>
      <c r="D104" s="67" t="s">
        <v>61</v>
      </c>
      <c r="E104" s="79">
        <v>0</v>
      </c>
      <c r="F104" s="116">
        <v>33.409999999999997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A105" s="67" t="s">
        <v>127</v>
      </c>
      <c r="C105" s="67" t="s">
        <v>136</v>
      </c>
      <c r="D105" s="67" t="s">
        <v>61</v>
      </c>
      <c r="E105" s="79">
        <v>0</v>
      </c>
      <c r="F105" s="116">
        <v>32.61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A106" s="67" t="s">
        <v>63</v>
      </c>
      <c r="C106" s="67" t="s">
        <v>143</v>
      </c>
      <c r="D106" s="67" t="s">
        <v>61</v>
      </c>
      <c r="E106" s="79">
        <v>0</v>
      </c>
      <c r="F106" s="116">
        <v>32.61</v>
      </c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A107" s="67" t="s">
        <v>64</v>
      </c>
      <c r="C107" s="67" t="s">
        <v>143</v>
      </c>
      <c r="D107" s="67" t="s">
        <v>61</v>
      </c>
      <c r="E107" s="79">
        <v>0</v>
      </c>
      <c r="F107" s="116">
        <v>32.61</v>
      </c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A108" s="67" t="s">
        <v>36</v>
      </c>
      <c r="C108" s="67" t="s">
        <v>143</v>
      </c>
      <c r="D108" s="67" t="s">
        <v>61</v>
      </c>
      <c r="E108" s="79">
        <v>0</v>
      </c>
      <c r="F108" s="116">
        <v>32.61</v>
      </c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A109" s="67" t="s">
        <v>124</v>
      </c>
      <c r="C109" s="67" t="s">
        <v>143</v>
      </c>
      <c r="D109" s="67" t="s">
        <v>61</v>
      </c>
      <c r="E109" s="79">
        <v>0</v>
      </c>
      <c r="F109" s="117">
        <v>32.61</v>
      </c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C110" s="67" t="s">
        <v>8</v>
      </c>
      <c r="E110" s="110" t="s">
        <v>20</v>
      </c>
      <c r="F110" s="111">
        <f>SUM(F106:F109)</f>
        <v>130.44</v>
      </c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D118" s="67" t="s">
        <v>8</v>
      </c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  <row r="270" spans="5:14" x14ac:dyDescent="0.2">
      <c r="E270" s="79"/>
      <c r="F270" s="79"/>
      <c r="G270" s="79"/>
      <c r="H270" s="79"/>
      <c r="I270" s="79"/>
      <c r="J270" s="79"/>
      <c r="K270" s="79"/>
      <c r="L270" s="79"/>
      <c r="M270" s="79"/>
      <c r="N270" s="79"/>
    </row>
    <row r="271" spans="5:14" x14ac:dyDescent="0.2">
      <c r="E271" s="79"/>
      <c r="F271" s="79"/>
      <c r="G271" s="79"/>
      <c r="H271" s="79"/>
      <c r="I271" s="79"/>
      <c r="J271" s="79"/>
      <c r="K271" s="79"/>
      <c r="L271" s="79"/>
      <c r="M271" s="79"/>
      <c r="N271" s="79"/>
    </row>
    <row r="272" spans="5:14" x14ac:dyDescent="0.2">
      <c r="E272" s="79"/>
      <c r="F272" s="79"/>
      <c r="G272" s="79"/>
      <c r="H272" s="79"/>
      <c r="I272" s="79"/>
      <c r="J272" s="79"/>
      <c r="K272" s="79"/>
      <c r="L272" s="79"/>
      <c r="M272" s="79"/>
      <c r="N272" s="79"/>
    </row>
    <row r="273" spans="5:14" x14ac:dyDescent="0.2">
      <c r="E273" s="79"/>
      <c r="F273" s="79"/>
      <c r="G273" s="79"/>
      <c r="H273" s="79"/>
      <c r="I273" s="79"/>
      <c r="J273" s="79"/>
      <c r="K273" s="79"/>
      <c r="L273" s="79"/>
      <c r="M273" s="79"/>
      <c r="N273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sept</vt:lpstr>
      <vt:lpstr>PdFeb!Print_Titles</vt:lpstr>
      <vt:lpstr>PdMar!Print_Titles</vt:lpstr>
      <vt:lpstr>sept!Print_Titles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Kathy Kleiber</cp:lastModifiedBy>
  <cp:lastPrinted>2016-03-08T17:29:50Z</cp:lastPrinted>
  <dcterms:created xsi:type="dcterms:W3CDTF">2012-02-01T15:05:59Z</dcterms:created>
  <dcterms:modified xsi:type="dcterms:W3CDTF">2020-10-15T20:51:20Z</dcterms:modified>
</cp:coreProperties>
</file>